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comcomestuairesillon-my.sharepoint.com/personal/m_merceron_estuaire-sillon_fr/Documents/Bureau/Guichet/"/>
    </mc:Choice>
  </mc:AlternateContent>
  <xr:revisionPtr revIDLastSave="98" documentId="8_{313D3647-6CF3-4E2E-BC33-AA10D8F1588F}" xr6:coauthVersionLast="47" xr6:coauthVersionMax="47" xr10:uidLastSave="{58C3B5A9-ED9A-4A0A-B78E-4C63C2349D9C}"/>
  <bookViews>
    <workbookView xWindow="-120" yWindow="-120" windowWidth="29040" windowHeight="15840" xr2:uid="{00000000-000D-0000-FFFF-FFFF00000000}"/>
  </bookViews>
  <sheets>
    <sheet name="Simulateur Tarifs 2025" sheetId="5" r:id="rId1"/>
    <sheet name="g" sheetId="3" state="hidden" r:id="rId2"/>
  </sheets>
  <definedNames>
    <definedName name="TARIFS">g!$B$1:$B$9</definedName>
    <definedName name="TRANCHES">g!$A$1:$A$9</definedName>
    <definedName name="_xlnm.Print_Area" localSheetId="0">'Simulateur Tarifs 2025'!#REF!</definedName>
  </definedNames>
  <calcPr calcId="191029"/>
  <customWorkbookViews>
    <customWorkbookView name="m" guid="{D1B246EB-741C-4FEF-A17E-16551667C478}" maximized="1" xWindow="-1928" yWindow="-85" windowWidth="1936" windowHeight="1056" activeSheetId="5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5" l="1"/>
  <c r="G22" i="5"/>
  <c r="F29" i="5"/>
  <c r="D31" i="5" s="1"/>
  <c r="G34" i="5" s="1"/>
  <c r="G39" i="5" l="1"/>
  <c r="G40" i="5"/>
  <c r="G41" i="5"/>
  <c r="G33" i="5"/>
  <c r="G35" i="5" s="1"/>
  <c r="G21" i="5" l="1"/>
  <c r="D13" i="5" l="1"/>
  <c r="G16" i="5" s="1"/>
  <c r="G5" i="3"/>
  <c r="F5" i="3"/>
  <c r="E5" i="3"/>
  <c r="D5" i="3"/>
  <c r="G15" i="5" l="1"/>
  <c r="G17" i="5" s="1"/>
</calcChain>
</file>

<file path=xl/sharedStrings.xml><?xml version="1.0" encoding="utf-8"?>
<sst xmlns="http://schemas.openxmlformats.org/spreadsheetml/2006/main" count="50" uniqueCount="31">
  <si>
    <t>Accueil périscolaire</t>
  </si>
  <si>
    <t>Tarif à l'heure</t>
  </si>
  <si>
    <t>Soit pour chaque quart d'heure facturé</t>
  </si>
  <si>
    <t>Exemple de facturation pour un accueil qui a duré 1h45mn (tarif horaire x 1,75)</t>
  </si>
  <si>
    <t>Journée avec repas</t>
  </si>
  <si>
    <t>aps</t>
  </si>
  <si>
    <t>ALSHJR</t>
  </si>
  <si>
    <t>alshDJAR</t>
  </si>
  <si>
    <t>alshDJSR</t>
  </si>
  <si>
    <t>plancher</t>
  </si>
  <si>
    <t>plafond</t>
  </si>
  <si>
    <t>tx effort</t>
  </si>
  <si>
    <t>Tarif plafond</t>
  </si>
  <si>
    <t>Tarif plancher</t>
  </si>
  <si>
    <t>Taux d'effort</t>
  </si>
  <si>
    <t>Votre      Tarif</t>
  </si>
  <si>
    <t>Accueil de loisirs Mercredi et Vacances scolaires</t>
  </si>
  <si>
    <t>Total de vos revenus</t>
  </si>
  <si>
    <t>Parts à charge</t>
  </si>
  <si>
    <t>1/ Simulateur en fonction de votre quotient familial CAF/MSA</t>
  </si>
  <si>
    <t xml:space="preserve"> VOTRE QUOTIENT FAMILIAL CAF/MSA : </t>
  </si>
  <si>
    <t>Pour cela, il vous suffit de renseigner votre quotient familial dans le carré bleu.</t>
  </si>
  <si>
    <t xml:space="preserve">Exemple de facturation pour un accueil qui a duré 1h45mn </t>
  </si>
  <si>
    <t>2/ Simulateur en fonction de votre revenu fiscal de référence</t>
  </si>
  <si>
    <t>Pour cela, il vous suffit de renseigner les carrés bleus.</t>
  </si>
  <si>
    <t>Demi-journée avec repas</t>
  </si>
  <si>
    <t>Demi-journée sans repas</t>
  </si>
  <si>
    <t>SIMULATEUR DE TARIFS PERISCOLAIRE,MERCREDI ET VACANCES                                                                  Nouveaux tarifs applicables au 1er septembre 2024</t>
  </si>
  <si>
    <t>Vous souhaitez connaître les tarifs pour votre famille, deux possibilités :                                                                                1/ Vous avez votre quotient familial CAF/MSA                                                                                                                     2/ Vous n'avez pas de quotient familial</t>
  </si>
  <si>
    <t>A trouver sur votre avis d'imposition 2024 pour 2023</t>
  </si>
  <si>
    <t xml:space="preserve">VOTRE QUOTIENT FAMILIAL 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</si>
</sst>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00"/>
    <numFmt numFmtId="167" formatCode="0.0%"/>
  </numFmts>
  <fonts count="2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  <scheme val="minor"/>
    </font>
    <font>
      <b/>
      <sz val="14"/>
      <color theme="2"/>
      <name val="Segoe UI"/>
      <family val="2"/>
    </font>
    <font>
      <sz val="11"/>
      <color theme="1"/>
      <name val="Segoe UI"/>
      <family val="2"/>
    </font>
    <font>
      <b/>
      <sz val="14"/>
      <color rgb="FF107090"/>
      <name val="Segoe UI"/>
      <family val="2"/>
    </font>
    <font>
      <b/>
      <sz val="11"/>
      <color rgb="FFFFFFFF"/>
      <name val="Segoe UI"/>
      <family val="2"/>
    </font>
    <font>
      <sz val="11"/>
      <color rgb="FF000000"/>
      <name val="Segoe UI"/>
      <family val="2"/>
    </font>
    <font>
      <b/>
      <sz val="14"/>
      <color theme="0"/>
      <name val="Segoe UI"/>
      <family val="2"/>
    </font>
    <font>
      <sz val="11"/>
      <name val="Segoe UI"/>
      <family val="2"/>
    </font>
    <font>
      <sz val="10"/>
      <color rgb="FF000000"/>
      <name val="Segoe UI"/>
      <family val="2"/>
    </font>
    <font>
      <b/>
      <sz val="11"/>
      <color rgb="FFF58220"/>
      <name val="Segoe UI"/>
      <family val="2"/>
    </font>
    <font>
      <b/>
      <sz val="10"/>
      <color rgb="FFF58220"/>
      <name val="Segoe UI"/>
      <family val="2"/>
    </font>
    <font>
      <b/>
      <sz val="11"/>
      <color theme="0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b/>
      <sz val="11"/>
      <color rgb="FF107090"/>
      <name val="Segoe UI"/>
      <family val="2"/>
    </font>
    <font>
      <b/>
      <sz val="12"/>
      <color rgb="FF107090"/>
      <name val="Segoe UI"/>
      <family val="2"/>
    </font>
    <font>
      <b/>
      <sz val="10"/>
      <color theme="2"/>
      <name val="Segoe UI"/>
      <family val="2"/>
    </font>
    <font>
      <b/>
      <sz val="11"/>
      <color theme="1"/>
      <name val="Segoe UI"/>
      <family val="2"/>
    </font>
    <font>
      <b/>
      <sz val="10"/>
      <color rgb="FF000000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40B1AC"/>
        <bgColor rgb="FFF4B083"/>
      </patternFill>
    </fill>
    <fill>
      <patternFill patternType="solid">
        <fgColor rgb="FFF58220"/>
        <bgColor rgb="FF38761D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ED6D77"/>
        <bgColor rgb="FFF4B083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indexed="64"/>
      </patternFill>
    </fill>
    <fill>
      <patternFill patternType="solid">
        <fgColor rgb="FFF58220"/>
        <bgColor indexed="64"/>
      </patternFill>
    </fill>
    <fill>
      <patternFill patternType="solid">
        <fgColor rgb="FFF58220"/>
        <bgColor rgb="FFFFFF00"/>
      </patternFill>
    </fill>
    <fill>
      <patternFill patternType="solid">
        <fgColor rgb="FF107090"/>
        <bgColor rgb="FFFFFF00"/>
      </patternFill>
    </fill>
    <fill>
      <patternFill patternType="solid">
        <fgColor rgb="FF10709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0" fillId="0" borderId="1" xfId="0" applyBorder="1"/>
    <xf numFmtId="8" fontId="13" fillId="7" borderId="7" xfId="0" applyNumberFormat="1" applyFont="1" applyFill="1" applyBorder="1" applyAlignment="1">
      <alignment horizontal="center" vertical="center"/>
    </xf>
    <xf numFmtId="8" fontId="13" fillId="7" borderId="10" xfId="0" applyNumberFormat="1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 wrapText="1"/>
    </xf>
    <xf numFmtId="0" fontId="0" fillId="7" borderId="0" xfId="0" applyFill="1"/>
    <xf numFmtId="1" fontId="14" fillId="9" borderId="1" xfId="0" applyNumberFormat="1" applyFont="1" applyFill="1" applyBorder="1" applyAlignment="1">
      <alignment horizontal="center" vertical="center"/>
    </xf>
    <xf numFmtId="8" fontId="13" fillId="7" borderId="5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8" fontId="11" fillId="7" borderId="2" xfId="0" applyNumberFormat="1" applyFont="1" applyFill="1" applyBorder="1" applyAlignment="1">
      <alignment vertical="center"/>
    </xf>
    <xf numFmtId="8" fontId="13" fillId="7" borderId="2" xfId="0" applyNumberFormat="1" applyFont="1" applyFill="1" applyBorder="1" applyAlignment="1">
      <alignment horizontal="center" vertical="center"/>
    </xf>
    <xf numFmtId="8" fontId="11" fillId="4" borderId="4" xfId="0" applyNumberFormat="1" applyFont="1" applyFill="1" applyBorder="1" applyAlignment="1">
      <alignment vertical="center"/>
    </xf>
    <xf numFmtId="8" fontId="11" fillId="4" borderId="1" xfId="0" applyNumberFormat="1" applyFont="1" applyFill="1" applyBorder="1" applyAlignment="1">
      <alignment vertical="center"/>
    </xf>
    <xf numFmtId="8" fontId="11" fillId="4" borderId="9" xfId="0" applyNumberFormat="1" applyFont="1" applyFill="1" applyBorder="1" applyAlignment="1">
      <alignment vertical="center"/>
    </xf>
    <xf numFmtId="8" fontId="11" fillId="4" borderId="5" xfId="0" applyNumberFormat="1" applyFont="1" applyFill="1" applyBorder="1" applyAlignment="1">
      <alignment vertical="center"/>
    </xf>
    <xf numFmtId="8" fontId="11" fillId="4" borderId="7" xfId="0" applyNumberFormat="1" applyFont="1" applyFill="1" applyBorder="1" applyAlignment="1">
      <alignment vertical="center"/>
    </xf>
    <xf numFmtId="8" fontId="11" fillId="4" borderId="10" xfId="0" applyNumberFormat="1" applyFont="1" applyFill="1" applyBorder="1" applyAlignment="1">
      <alignment vertical="center"/>
    </xf>
    <xf numFmtId="10" fontId="11" fillId="4" borderId="8" xfId="0" applyNumberFormat="1" applyFont="1" applyFill="1" applyBorder="1" applyAlignment="1">
      <alignment vertical="center"/>
    </xf>
    <xf numFmtId="10" fontId="11" fillId="4" borderId="4" xfId="0" applyNumberFormat="1" applyFont="1" applyFill="1" applyBorder="1" applyAlignment="1">
      <alignment vertical="center"/>
    </xf>
    <xf numFmtId="167" fontId="11" fillId="4" borderId="1" xfId="0" applyNumberFormat="1" applyFont="1" applyFill="1" applyBorder="1" applyAlignment="1">
      <alignment vertical="center"/>
    </xf>
    <xf numFmtId="0" fontId="0" fillId="7" borderId="1" xfId="0" applyFill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4" fillId="11" borderId="2" xfId="0" applyFont="1" applyFill="1" applyBorder="1" applyProtection="1">
      <protection locked="0"/>
    </xf>
    <xf numFmtId="0" fontId="14" fillId="10" borderId="2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vertical="top"/>
    </xf>
    <xf numFmtId="0" fontId="10" fillId="4" borderId="7" xfId="0" applyFont="1" applyFill="1" applyBorder="1" applyAlignment="1">
      <alignment horizontal="left" vertical="top"/>
    </xf>
    <xf numFmtId="0" fontId="17" fillId="7" borderId="2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0" fontId="11" fillId="7" borderId="2" xfId="0" applyNumberFormat="1" applyFont="1" applyFill="1" applyBorder="1" applyAlignment="1">
      <alignment vertical="center"/>
    </xf>
    <xf numFmtId="10" fontId="11" fillId="4" borderId="9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top"/>
    </xf>
    <xf numFmtId="0" fontId="11" fillId="4" borderId="9" xfId="0" applyFont="1" applyFill="1" applyBorder="1" applyAlignment="1">
      <alignment horizontal="left" vertical="top"/>
    </xf>
    <xf numFmtId="0" fontId="11" fillId="4" borderId="10" xfId="0" applyFont="1" applyFill="1" applyBorder="1" applyAlignment="1">
      <alignment horizontal="left" vertical="top"/>
    </xf>
    <xf numFmtId="0" fontId="20" fillId="0" borderId="1" xfId="0" applyFont="1" applyBorder="1" applyAlignment="1">
      <alignment horizontal="center" wrapText="1"/>
    </xf>
    <xf numFmtId="0" fontId="5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8" fontId="21" fillId="0" borderId="1" xfId="0" applyNumberFormat="1" applyFont="1" applyBorder="1" applyAlignment="1">
      <alignment horizontal="right" vertical="center" wrapText="1"/>
    </xf>
    <xf numFmtId="44" fontId="22" fillId="0" borderId="1" xfId="1" applyFont="1" applyBorder="1" applyAlignment="1">
      <alignment vertical="center" wrapText="1"/>
    </xf>
    <xf numFmtId="8" fontId="5" fillId="4" borderId="5" xfId="0" applyNumberFormat="1" applyFont="1" applyFill="1" applyBorder="1"/>
    <xf numFmtId="8" fontId="5" fillId="4" borderId="7" xfId="0" applyNumberFormat="1" applyFont="1" applyFill="1" applyBorder="1"/>
    <xf numFmtId="8" fontId="5" fillId="4" borderId="10" xfId="0" applyNumberFormat="1" applyFont="1" applyFill="1" applyBorder="1"/>
    <xf numFmtId="8" fontId="5" fillId="7" borderId="1" xfId="0" applyNumberFormat="1" applyFont="1" applyFill="1" applyBorder="1"/>
    <xf numFmtId="8" fontId="5" fillId="7" borderId="5" xfId="0" applyNumberFormat="1" applyFont="1" applyFill="1" applyBorder="1"/>
    <xf numFmtId="8" fontId="5" fillId="7" borderId="7" xfId="0" applyNumberFormat="1" applyFont="1" applyFill="1" applyBorder="1"/>
    <xf numFmtId="8" fontId="5" fillId="7" borderId="10" xfId="0" applyNumberFormat="1" applyFont="1" applyFill="1" applyBorder="1"/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top"/>
    </xf>
    <xf numFmtId="0" fontId="15" fillId="4" borderId="4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/>
    </xf>
    <xf numFmtId="0" fontId="11" fillId="4" borderId="8" xfId="0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left" vertical="top" wrapText="1"/>
    </xf>
    <xf numFmtId="0" fontId="15" fillId="4" borderId="8" xfId="0" applyFont="1" applyFill="1" applyBorder="1" applyAlignment="1">
      <alignment horizontal="left" vertical="top"/>
    </xf>
    <xf numFmtId="0" fontId="15" fillId="4" borderId="9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7" xfId="0" applyFont="1" applyFill="1" applyBorder="1" applyAlignment="1">
      <alignment horizontal="left" vertical="top"/>
    </xf>
    <xf numFmtId="0" fontId="23" fillId="4" borderId="3" xfId="0" applyFont="1" applyFill="1" applyBorder="1" applyAlignment="1">
      <alignment horizontal="left" vertical="top"/>
    </xf>
    <xf numFmtId="0" fontId="23" fillId="4" borderId="4" xfId="0" applyFont="1" applyFill="1" applyBorder="1" applyAlignment="1">
      <alignment horizontal="left" vertical="top"/>
    </xf>
    <xf numFmtId="0" fontId="23" fillId="4" borderId="8" xfId="0" applyFont="1" applyFill="1" applyBorder="1" applyAlignment="1">
      <alignment horizontal="left" vertical="top"/>
    </xf>
    <xf numFmtId="0" fontId="23" fillId="4" borderId="9" xfId="0" applyFont="1" applyFill="1" applyBorder="1" applyAlignment="1">
      <alignment horizontal="left" vertical="top"/>
    </xf>
    <xf numFmtId="167" fontId="11" fillId="4" borderId="9" xfId="0" applyNumberFormat="1" applyFont="1" applyFill="1" applyBorder="1" applyAlignment="1">
      <alignment vertical="center"/>
    </xf>
    <xf numFmtId="8" fontId="13" fillId="7" borderId="11" xfId="0" applyNumberFormat="1" applyFont="1" applyFill="1" applyBorder="1" applyAlignment="1">
      <alignment horizontal="center" vertical="center"/>
    </xf>
    <xf numFmtId="8" fontId="13" fillId="7" borderId="12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58220"/>
      <color rgb="FF107090"/>
      <color rgb="FFEB4C36"/>
      <color rgb="FFED6D77"/>
      <color rgb="FFFFFF4D"/>
      <color rgb="FF40B1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76199</xdr:rowOff>
    </xdr:from>
    <xdr:ext cx="790575" cy="428626"/>
    <xdr:pic>
      <xdr:nvPicPr>
        <xdr:cNvPr id="5" name="image1.jpg" title="Image">
          <a:extLst>
            <a:ext uri="{FF2B5EF4-FFF2-40B4-BE49-F238E27FC236}">
              <a16:creationId xmlns:a16="http://schemas.microsoft.com/office/drawing/2014/main" id="{B017E057-791C-4508-845B-8776397AE8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76199"/>
          <a:ext cx="790575" cy="42862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EDADF-9BCB-4B21-8C11-4CA06532C8F2}">
  <dimension ref="A1:O41"/>
  <sheetViews>
    <sheetView showRowColHeaders="0" tabSelected="1" view="pageLayout" topLeftCell="A13" zoomScaleNormal="100" workbookViewId="0">
      <selection activeCell="K30" sqref="K30"/>
    </sheetView>
  </sheetViews>
  <sheetFormatPr baseColWidth="10" defaultRowHeight="15" x14ac:dyDescent="0.25"/>
  <sheetData>
    <row r="1" spans="1:15" ht="20.25" customHeight="1" x14ac:dyDescent="0.25">
      <c r="A1" s="49" t="s">
        <v>27</v>
      </c>
      <c r="B1" s="49"/>
      <c r="C1" s="49"/>
      <c r="D1" s="49"/>
      <c r="E1" s="49"/>
      <c r="F1" s="49"/>
      <c r="G1" s="49"/>
      <c r="H1" s="7"/>
      <c r="I1" s="7"/>
      <c r="J1" s="13"/>
    </row>
    <row r="2" spans="1:15" ht="15" customHeight="1" x14ac:dyDescent="0.25">
      <c r="A2" s="49"/>
      <c r="B2" s="49"/>
      <c r="C2" s="49"/>
      <c r="D2" s="49"/>
      <c r="E2" s="49"/>
      <c r="F2" s="49"/>
      <c r="G2" s="49"/>
      <c r="H2" s="7"/>
      <c r="I2" s="7"/>
      <c r="J2" s="13"/>
    </row>
    <row r="3" spans="1:15" ht="15" customHeight="1" x14ac:dyDescent="0.25">
      <c r="A3" s="49"/>
      <c r="B3" s="49"/>
      <c r="C3" s="49"/>
      <c r="D3" s="49"/>
      <c r="E3" s="49"/>
      <c r="F3" s="49"/>
      <c r="G3" s="49"/>
      <c r="H3" s="7"/>
      <c r="I3" s="7"/>
      <c r="J3" s="31"/>
      <c r="K3" s="9"/>
      <c r="L3" s="9"/>
      <c r="M3" s="9"/>
      <c r="N3" s="9"/>
    </row>
    <row r="4" spans="1:15" ht="15" customHeight="1" x14ac:dyDescent="0.25">
      <c r="A4" s="45" t="s">
        <v>28</v>
      </c>
      <c r="B4" s="45"/>
      <c r="C4" s="45"/>
      <c r="D4" s="45"/>
      <c r="E4" s="45"/>
      <c r="F4" s="45"/>
      <c r="G4" s="45"/>
      <c r="H4" s="32"/>
      <c r="I4" s="32"/>
      <c r="J4" s="9"/>
      <c r="K4" s="9"/>
      <c r="L4" s="9"/>
      <c r="M4" s="9"/>
      <c r="N4" s="9"/>
    </row>
    <row r="5" spans="1:15" ht="15" customHeight="1" x14ac:dyDescent="0.25">
      <c r="A5" s="45"/>
      <c r="B5" s="45"/>
      <c r="C5" s="45"/>
      <c r="D5" s="45"/>
      <c r="E5" s="45"/>
      <c r="F5" s="45"/>
      <c r="G5" s="45"/>
      <c r="H5" s="32"/>
      <c r="I5" s="32"/>
      <c r="J5" s="9"/>
      <c r="K5" s="9"/>
      <c r="L5" s="9"/>
      <c r="M5" s="9"/>
      <c r="N5" s="9"/>
    </row>
    <row r="6" spans="1:15" ht="10.5" customHeight="1" x14ac:dyDescent="0.25">
      <c r="A6" s="45"/>
      <c r="B6" s="45"/>
      <c r="C6" s="45"/>
      <c r="D6" s="45"/>
      <c r="E6" s="45"/>
      <c r="F6" s="45"/>
      <c r="G6" s="45"/>
      <c r="H6" s="32"/>
      <c r="I6" s="32"/>
      <c r="J6" s="9"/>
      <c r="K6" s="9"/>
      <c r="L6" s="9"/>
      <c r="M6" s="9"/>
      <c r="N6" s="9"/>
    </row>
    <row r="7" spans="1:15" ht="20.25" customHeight="1" x14ac:dyDescent="0.25">
      <c r="A7" s="43" t="s">
        <v>19</v>
      </c>
      <c r="B7" s="43"/>
      <c r="C7" s="43"/>
      <c r="D7" s="43"/>
      <c r="E7" s="43"/>
      <c r="F7" s="43"/>
      <c r="G7" s="43"/>
      <c r="H7" s="8"/>
      <c r="I7" s="8"/>
      <c r="J7" s="9"/>
      <c r="K7" s="9"/>
      <c r="L7" s="9"/>
      <c r="M7" s="9"/>
      <c r="N7" s="9"/>
    </row>
    <row r="8" spans="1:15" ht="15" customHeight="1" x14ac:dyDescent="0.25">
      <c r="A8" s="44" t="s">
        <v>21</v>
      </c>
      <c r="B8" s="44"/>
      <c r="C8" s="44"/>
      <c r="D8" s="44"/>
      <c r="E8" s="44"/>
      <c r="F8" s="44"/>
      <c r="G8" s="44"/>
      <c r="H8" s="33"/>
      <c r="I8" s="33"/>
      <c r="J8" s="9"/>
      <c r="K8" s="9"/>
      <c r="L8" s="9"/>
      <c r="M8" s="9"/>
      <c r="N8" s="9"/>
    </row>
    <row r="9" spans="1:15" ht="15" customHeight="1" x14ac:dyDescent="0.25">
      <c r="A9" s="44"/>
      <c r="B9" s="44"/>
      <c r="C9" s="44"/>
      <c r="D9" s="44"/>
      <c r="E9" s="44"/>
      <c r="F9" s="44"/>
      <c r="G9" s="44"/>
      <c r="H9" s="33"/>
      <c r="I9" s="33"/>
      <c r="J9" s="9"/>
      <c r="K9" s="9"/>
      <c r="L9" s="9"/>
      <c r="M9" s="9"/>
      <c r="N9" s="9"/>
    </row>
    <row r="10" spans="1:15" ht="17.25" x14ac:dyDescent="0.3">
      <c r="A10" s="46" t="s">
        <v>20</v>
      </c>
      <c r="B10" s="46"/>
      <c r="C10" s="46"/>
      <c r="D10" s="46"/>
      <c r="E10" s="46"/>
      <c r="F10" s="46"/>
      <c r="G10" s="35">
        <v>2000</v>
      </c>
      <c r="H10" s="6"/>
    </row>
    <row r="11" spans="1:15" ht="16.5" x14ac:dyDescent="0.3">
      <c r="A11" s="6"/>
      <c r="B11" s="53"/>
      <c r="C11" s="53"/>
      <c r="D11" s="53"/>
      <c r="E11" s="53"/>
      <c r="F11" s="53"/>
      <c r="G11" s="53"/>
      <c r="H11" s="53"/>
    </row>
    <row r="12" spans="1:15" ht="33" x14ac:dyDescent="0.3">
      <c r="A12" s="18" t="s">
        <v>14</v>
      </c>
      <c r="B12" s="18" t="s">
        <v>13</v>
      </c>
      <c r="C12" s="18" t="s">
        <v>12</v>
      </c>
      <c r="D12" s="19" t="s">
        <v>15</v>
      </c>
      <c r="E12" s="54"/>
      <c r="F12" s="55"/>
      <c r="G12" s="55"/>
      <c r="H12" s="6"/>
    </row>
    <row r="13" spans="1:15" ht="16.5" x14ac:dyDescent="0.3">
      <c r="A13" s="47">
        <v>2.3999999999999998E-3</v>
      </c>
      <c r="B13" s="20">
        <v>1.0900000000000001</v>
      </c>
      <c r="C13" s="20">
        <v>4.2</v>
      </c>
      <c r="D13" s="21">
        <f>+IF(G$10*A13&lt;B13,B13,IF(A13*G$10&gt;C13,C13,A13*G$10))</f>
        <v>4.2</v>
      </c>
      <c r="E13" s="56"/>
      <c r="F13" s="57"/>
      <c r="G13" s="54"/>
      <c r="H13" s="6"/>
      <c r="M13" s="9"/>
      <c r="N13" s="9"/>
      <c r="O13" s="9"/>
    </row>
    <row r="14" spans="1:15" ht="16.5" x14ac:dyDescent="0.3">
      <c r="A14" s="38" t="s">
        <v>0</v>
      </c>
      <c r="B14" s="38"/>
      <c r="C14" s="38"/>
      <c r="D14" s="38"/>
      <c r="E14" s="38"/>
      <c r="F14" s="38"/>
      <c r="G14" s="6"/>
      <c r="H14" s="6"/>
      <c r="M14" s="9"/>
      <c r="N14" s="9"/>
      <c r="O14" s="9"/>
    </row>
    <row r="15" spans="1:15" ht="16.5" x14ac:dyDescent="0.3">
      <c r="A15" s="67" t="s">
        <v>1</v>
      </c>
      <c r="B15" s="68"/>
      <c r="C15" s="68"/>
      <c r="D15" s="68"/>
      <c r="E15" s="68"/>
      <c r="F15" s="68"/>
      <c r="G15" s="58">
        <f>D13</f>
        <v>4.2</v>
      </c>
      <c r="H15" s="6"/>
    </row>
    <row r="16" spans="1:15" ht="16.5" x14ac:dyDescent="0.3">
      <c r="A16" s="69" t="s">
        <v>2</v>
      </c>
      <c r="B16" s="70"/>
      <c r="C16" s="70"/>
      <c r="D16" s="70"/>
      <c r="E16" s="70"/>
      <c r="F16" s="70"/>
      <c r="G16" s="59">
        <f>(D13/4)</f>
        <v>1.05</v>
      </c>
      <c r="H16" s="6"/>
    </row>
    <row r="17" spans="1:15" ht="17.25" customHeight="1" x14ac:dyDescent="0.3">
      <c r="A17" s="71" t="s">
        <v>22</v>
      </c>
      <c r="B17" s="72"/>
      <c r="C17" s="72"/>
      <c r="D17" s="72"/>
      <c r="E17" s="72"/>
      <c r="F17" s="72"/>
      <c r="G17" s="60">
        <f>SUM(G15*1.75)</f>
        <v>7.3500000000000005</v>
      </c>
      <c r="H17" s="6"/>
      <c r="M17" s="9"/>
      <c r="N17" s="9"/>
      <c r="O17" s="9"/>
    </row>
    <row r="18" spans="1:15" ht="17.25" customHeight="1" x14ac:dyDescent="0.3">
      <c r="A18" s="36"/>
      <c r="B18" s="36"/>
      <c r="C18" s="36"/>
      <c r="D18" s="36"/>
      <c r="E18" s="36"/>
      <c r="F18" s="36"/>
      <c r="G18" s="61"/>
      <c r="H18" s="6"/>
      <c r="M18" s="9"/>
      <c r="N18" s="9"/>
      <c r="O18" s="9"/>
    </row>
    <row r="19" spans="1:15" ht="16.5" x14ac:dyDescent="0.3">
      <c r="A19" s="38" t="s">
        <v>16</v>
      </c>
      <c r="B19" s="38"/>
      <c r="C19" s="38"/>
      <c r="D19" s="38"/>
      <c r="E19" s="38"/>
      <c r="F19" s="38"/>
      <c r="G19" s="6"/>
      <c r="H19" s="6"/>
    </row>
    <row r="20" spans="1:15" ht="33" x14ac:dyDescent="0.3">
      <c r="A20" s="6"/>
      <c r="B20" s="6"/>
      <c r="C20" s="6"/>
      <c r="D20" s="16" t="s">
        <v>14</v>
      </c>
      <c r="E20" s="17" t="s">
        <v>13</v>
      </c>
      <c r="F20" s="17" t="s">
        <v>12</v>
      </c>
      <c r="G20" s="12" t="s">
        <v>15</v>
      </c>
      <c r="H20" s="6"/>
    </row>
    <row r="21" spans="1:15" ht="16.5" x14ac:dyDescent="0.3">
      <c r="A21" s="67" t="s">
        <v>4</v>
      </c>
      <c r="B21" s="68"/>
      <c r="C21" s="68"/>
      <c r="D21" s="29">
        <v>1.4200000000000001E-2</v>
      </c>
      <c r="E21" s="22">
        <v>7.43</v>
      </c>
      <c r="F21" s="25">
        <v>24</v>
      </c>
      <c r="G21" s="15">
        <f>+IF(G$10*D21&lt;E21,E21,IF(D21*G$10&gt;F21,F21,D21*G$10))</f>
        <v>24</v>
      </c>
      <c r="H21" s="6"/>
    </row>
    <row r="22" spans="1:15" ht="16.5" x14ac:dyDescent="0.3">
      <c r="A22" s="69" t="s">
        <v>25</v>
      </c>
      <c r="B22" s="70"/>
      <c r="C22" s="70"/>
      <c r="D22" s="30">
        <v>9.4000000000000004E-3</v>
      </c>
      <c r="E22" s="23">
        <v>5.77</v>
      </c>
      <c r="F22" s="26">
        <v>14.5</v>
      </c>
      <c r="G22" s="10">
        <f>+IF(G$10*D22&lt;E22,E22,IF(D22*G$10&gt;F22,F22,D22*G$10))</f>
        <v>14.5</v>
      </c>
      <c r="H22" s="6"/>
    </row>
    <row r="23" spans="1:15" ht="16.5" x14ac:dyDescent="0.3">
      <c r="A23" s="73" t="s">
        <v>26</v>
      </c>
      <c r="B23" s="74"/>
      <c r="C23" s="74"/>
      <c r="D23" s="48">
        <v>7.1000000000000004E-3</v>
      </c>
      <c r="E23" s="24">
        <v>2.62</v>
      </c>
      <c r="F23" s="27">
        <v>11</v>
      </c>
      <c r="G23" s="11">
        <f>+IF(G$10*D23&lt;E23,E23,IF(D23*G$10&gt;F23,F23,D23*G$10))</f>
        <v>11</v>
      </c>
      <c r="H23" s="6"/>
    </row>
    <row r="24" spans="1:15" ht="20.25" customHeight="1" x14ac:dyDescent="0.25">
      <c r="A24" s="43" t="s">
        <v>23</v>
      </c>
      <c r="B24" s="43"/>
      <c r="C24" s="43"/>
      <c r="D24" s="43"/>
      <c r="E24" s="43"/>
      <c r="F24" s="43"/>
      <c r="G24" s="43"/>
      <c r="H24" s="8"/>
      <c r="I24" s="8"/>
      <c r="J24" s="13"/>
    </row>
    <row r="25" spans="1:15" ht="20.25" customHeight="1" x14ac:dyDescent="0.3">
      <c r="A25" s="44" t="s">
        <v>24</v>
      </c>
      <c r="B25" s="44"/>
      <c r="C25" s="44"/>
      <c r="D25" s="44"/>
      <c r="E25" s="44"/>
      <c r="F25" s="44"/>
      <c r="G25" s="44"/>
      <c r="H25" s="6"/>
    </row>
    <row r="26" spans="1:15" ht="16.5" x14ac:dyDescent="0.3">
      <c r="A26" s="44"/>
      <c r="B26" s="44"/>
      <c r="C26" s="44"/>
      <c r="D26" s="44"/>
      <c r="E26" s="44"/>
      <c r="F26" s="44"/>
      <c r="G26" s="44"/>
      <c r="H26" s="6"/>
    </row>
    <row r="27" spans="1:15" ht="16.5" x14ac:dyDescent="0.3">
      <c r="A27" s="41" t="s">
        <v>17</v>
      </c>
      <c r="B27" s="41"/>
      <c r="C27" s="34">
        <v>50000</v>
      </c>
      <c r="D27" s="65" t="s">
        <v>29</v>
      </c>
      <c r="E27" s="66"/>
      <c r="F27" s="66"/>
      <c r="G27" s="66"/>
      <c r="H27" s="6"/>
    </row>
    <row r="28" spans="1:15" ht="16.5" x14ac:dyDescent="0.3">
      <c r="A28" s="42" t="s">
        <v>18</v>
      </c>
      <c r="B28" s="42"/>
      <c r="C28" s="34">
        <v>1</v>
      </c>
      <c r="D28" s="65"/>
      <c r="E28" s="66"/>
      <c r="F28" s="66"/>
      <c r="G28" s="66"/>
      <c r="H28" s="6"/>
    </row>
    <row r="29" spans="1:15" ht="20.25" x14ac:dyDescent="0.3">
      <c r="A29" s="87" t="s">
        <v>30</v>
      </c>
      <c r="B29" s="87"/>
      <c r="C29" s="87"/>
      <c r="D29" s="87"/>
      <c r="E29" s="87"/>
      <c r="F29" s="14">
        <f>SUM(C27/12/C28)</f>
        <v>4166.666666666667</v>
      </c>
      <c r="G29" s="6"/>
      <c r="H29" s="6"/>
    </row>
    <row r="30" spans="1:15" ht="33" x14ac:dyDescent="0.3">
      <c r="A30" s="84" t="s">
        <v>14</v>
      </c>
      <c r="B30" s="85" t="s">
        <v>13</v>
      </c>
      <c r="C30" s="86" t="s">
        <v>12</v>
      </c>
      <c r="D30" s="12" t="s">
        <v>15</v>
      </c>
      <c r="E30" s="54"/>
      <c r="F30" s="55"/>
      <c r="G30" s="55"/>
      <c r="H30" s="6"/>
    </row>
    <row r="31" spans="1:15" ht="16.5" x14ac:dyDescent="0.3">
      <c r="A31" s="28">
        <v>2.3999999999999998E-3</v>
      </c>
      <c r="B31" s="24">
        <v>1.0900000000000001</v>
      </c>
      <c r="C31" s="24">
        <v>4.2</v>
      </c>
      <c r="D31" s="21">
        <f>+IF(F$29*A31&lt;B31,B31,IF(A31*F$29&gt;C31,C31,A31*F$29))</f>
        <v>4.2</v>
      </c>
      <c r="E31" s="56"/>
      <c r="F31" s="57"/>
      <c r="G31" s="54"/>
      <c r="H31" s="6"/>
    </row>
    <row r="32" spans="1:15" ht="16.5" x14ac:dyDescent="0.3">
      <c r="A32" s="38" t="s">
        <v>0</v>
      </c>
      <c r="B32" s="38"/>
      <c r="C32" s="38"/>
      <c r="D32" s="38"/>
      <c r="E32" s="38"/>
      <c r="F32" s="38"/>
      <c r="G32" s="6"/>
      <c r="H32" s="6"/>
    </row>
    <row r="33" spans="1:8" ht="16.5" x14ac:dyDescent="0.3">
      <c r="A33" s="67" t="s">
        <v>1</v>
      </c>
      <c r="B33" s="68"/>
      <c r="C33" s="68"/>
      <c r="D33" s="68"/>
      <c r="E33" s="68"/>
      <c r="F33" s="75"/>
      <c r="G33" s="62">
        <f>D31</f>
        <v>4.2</v>
      </c>
      <c r="H33" s="6"/>
    </row>
    <row r="34" spans="1:8" ht="16.5" x14ac:dyDescent="0.3">
      <c r="A34" s="69" t="s">
        <v>2</v>
      </c>
      <c r="B34" s="70"/>
      <c r="C34" s="70"/>
      <c r="D34" s="70"/>
      <c r="E34" s="70"/>
      <c r="F34" s="76"/>
      <c r="G34" s="63">
        <f>(D31/4)</f>
        <v>1.05</v>
      </c>
      <c r="H34" s="6"/>
    </row>
    <row r="35" spans="1:8" ht="16.5" x14ac:dyDescent="0.3">
      <c r="A35" s="50" t="s">
        <v>3</v>
      </c>
      <c r="B35" s="51"/>
      <c r="C35" s="51"/>
      <c r="D35" s="51"/>
      <c r="E35" s="51"/>
      <c r="F35" s="52"/>
      <c r="G35" s="64">
        <f>SUM(G33*1.75)</f>
        <v>7.3500000000000005</v>
      </c>
      <c r="H35" s="6"/>
    </row>
    <row r="36" spans="1:8" ht="16.5" x14ac:dyDescent="0.3">
      <c r="A36" s="37"/>
      <c r="B36" s="37"/>
      <c r="C36" s="37"/>
      <c r="D36" s="37"/>
      <c r="E36" s="37"/>
      <c r="F36" s="37"/>
      <c r="G36" s="61"/>
      <c r="H36" s="6"/>
    </row>
    <row r="37" spans="1:8" ht="16.5" x14ac:dyDescent="0.3">
      <c r="A37" s="38" t="s">
        <v>16</v>
      </c>
      <c r="B37" s="38"/>
      <c r="C37" s="38"/>
      <c r="D37" s="38"/>
      <c r="E37" s="38"/>
      <c r="F37" s="38"/>
      <c r="G37" s="6"/>
      <c r="H37" s="6"/>
    </row>
    <row r="38" spans="1:8" ht="33" x14ac:dyDescent="0.3">
      <c r="A38" s="6"/>
      <c r="B38" s="6"/>
      <c r="C38" s="6"/>
      <c r="D38" s="16" t="s">
        <v>14</v>
      </c>
      <c r="E38" s="17" t="s">
        <v>13</v>
      </c>
      <c r="F38" s="17" t="s">
        <v>12</v>
      </c>
      <c r="G38" s="12" t="s">
        <v>15</v>
      </c>
      <c r="H38" s="6"/>
    </row>
    <row r="39" spans="1:8" ht="16.5" x14ac:dyDescent="0.3">
      <c r="A39" s="77" t="s">
        <v>4</v>
      </c>
      <c r="B39" s="78"/>
      <c r="C39" s="78"/>
      <c r="D39" s="29">
        <v>1.4200000000000001E-2</v>
      </c>
      <c r="E39" s="22">
        <v>7.43</v>
      </c>
      <c r="F39" s="25">
        <v>24</v>
      </c>
      <c r="G39" s="82">
        <f>+IF(F$29*D39&lt;E39,E39,IF(D39*F$29&gt;F39,F39,D39*F$29))</f>
        <v>24</v>
      </c>
      <c r="H39" s="6"/>
    </row>
    <row r="40" spans="1:8" ht="16.5" x14ac:dyDescent="0.3">
      <c r="A40" s="79" t="s">
        <v>25</v>
      </c>
      <c r="B40" s="80"/>
      <c r="C40" s="80"/>
      <c r="D40" s="81">
        <v>9.4000000000000004E-3</v>
      </c>
      <c r="E40" s="24">
        <v>5.77</v>
      </c>
      <c r="F40" s="27">
        <v>14.5</v>
      </c>
      <c r="G40" s="83">
        <f>+IF(F$29*D40&lt;E40,E40,IF(D40*F$29&gt;F40,F40,D40*F$29))</f>
        <v>14.5</v>
      </c>
      <c r="H40" s="6"/>
    </row>
    <row r="41" spans="1:8" ht="16.5" x14ac:dyDescent="0.3">
      <c r="A41" s="39" t="s">
        <v>26</v>
      </c>
      <c r="B41" s="39"/>
      <c r="C41" s="40"/>
      <c r="D41" s="48">
        <v>7.1000000000000004E-3</v>
      </c>
      <c r="E41" s="24">
        <v>2.62</v>
      </c>
      <c r="F41" s="27">
        <v>11</v>
      </c>
      <c r="G41" s="11">
        <f>+IF(F$29*D41&lt;E41,E41,IF(D41*F$29&gt;F41,F41,D41*F$29))</f>
        <v>11</v>
      </c>
      <c r="H41" s="6"/>
    </row>
  </sheetData>
  <sheetProtection algorithmName="SHA-512" hashValue="QyhB7I1i5tE/PybD/0+GIxBvHVbQfHv3ISF8hRd+qe4KxGlOu7VT5f9WV9z6Qnms4SkCOSGZX51fEl9/oXuIYw==" saltValue="LDUGO44c03qluBDpU88neA==" spinCount="100000" sheet="1" formatCells="0" formatColumns="0" formatRows="0" insertColumns="0" insertRows="0" insertHyperlinks="0" deleteColumns="0" deleteRows="0" sort="0" autoFilter="0" pivotTables="0"/>
  <customSheetViews>
    <customSheetView guid="{D1B246EB-741C-4FEF-A17E-16551667C478}" showPageBreaks="1" showGridLines="0" showRowCol="0" view="pageLayout" showRuler="0">
      <selection activeCell="H1" sqref="H1"/>
      <pageMargins left="0.25" right="0.25" top="0.75" bottom="0.75" header="0.3" footer="0.3"/>
      <pageSetup paperSize="9" orientation="portrait" r:id="rId1"/>
    </customSheetView>
  </customSheetViews>
  <mergeCells count="28">
    <mergeCell ref="A14:F14"/>
    <mergeCell ref="A4:G6"/>
    <mergeCell ref="A7:G7"/>
    <mergeCell ref="A8:G9"/>
    <mergeCell ref="A1:G3"/>
    <mergeCell ref="B11:H11"/>
    <mergeCell ref="A10:F10"/>
    <mergeCell ref="A37:F37"/>
    <mergeCell ref="A39:C39"/>
    <mergeCell ref="A40:C40"/>
    <mergeCell ref="A41:C41"/>
    <mergeCell ref="A21:C21"/>
    <mergeCell ref="A22:C22"/>
    <mergeCell ref="A23:C23"/>
    <mergeCell ref="A34:F34"/>
    <mergeCell ref="A27:B27"/>
    <mergeCell ref="A28:B28"/>
    <mergeCell ref="A32:F32"/>
    <mergeCell ref="A24:G24"/>
    <mergeCell ref="A25:G26"/>
    <mergeCell ref="D27:G28"/>
    <mergeCell ref="A29:E29"/>
    <mergeCell ref="A15:F15"/>
    <mergeCell ref="A16:F16"/>
    <mergeCell ref="A17:F17"/>
    <mergeCell ref="A33:F33"/>
    <mergeCell ref="A35:F35"/>
    <mergeCell ref="A19:F19"/>
  </mergeCell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8" max="26" width="10.7109375" customWidth="1"/>
  </cols>
  <sheetData>
    <row r="1" spans="1:10" x14ac:dyDescent="0.25">
      <c r="A1" s="1"/>
      <c r="B1" s="1"/>
      <c r="C1" s="2"/>
      <c r="D1" s="2" t="s">
        <v>5</v>
      </c>
      <c r="E1" s="2" t="s">
        <v>6</v>
      </c>
      <c r="F1" s="2" t="s">
        <v>7</v>
      </c>
      <c r="G1" s="2" t="s">
        <v>8</v>
      </c>
      <c r="H1" s="2"/>
      <c r="I1" s="2"/>
      <c r="J1" s="2"/>
    </row>
    <row r="2" spans="1:10" x14ac:dyDescent="0.25">
      <c r="A2" s="1"/>
      <c r="B2" s="1"/>
      <c r="C2" s="2" t="s">
        <v>9</v>
      </c>
      <c r="D2" s="2">
        <v>1.04</v>
      </c>
      <c r="E2" s="2">
        <v>7.08</v>
      </c>
      <c r="F2" s="2">
        <v>5.5</v>
      </c>
      <c r="G2" s="2">
        <v>2.5</v>
      </c>
      <c r="H2" s="2"/>
      <c r="I2" s="2"/>
      <c r="J2" s="2"/>
    </row>
    <row r="3" spans="1:10" x14ac:dyDescent="0.25">
      <c r="A3" s="1"/>
      <c r="B3" s="1"/>
      <c r="C3" s="2" t="s">
        <v>10</v>
      </c>
      <c r="D3" s="3">
        <v>4</v>
      </c>
      <c r="E3" s="2">
        <v>24</v>
      </c>
      <c r="F3" s="2">
        <v>14.5</v>
      </c>
      <c r="G3" s="2">
        <v>11</v>
      </c>
      <c r="H3" s="2"/>
      <c r="I3" s="2"/>
      <c r="J3" s="2"/>
    </row>
    <row r="4" spans="1:10" x14ac:dyDescent="0.25">
      <c r="A4" s="1"/>
      <c r="B4" s="1"/>
      <c r="C4" s="2" t="s">
        <v>11</v>
      </c>
      <c r="D4" s="4">
        <v>2.3E-3</v>
      </c>
      <c r="E4" s="2">
        <v>1.35E-2</v>
      </c>
      <c r="F4" s="2">
        <v>8.9999999999999993E-3</v>
      </c>
      <c r="G4" s="2">
        <v>6.7499999999999999E-3</v>
      </c>
      <c r="H4" s="2"/>
      <c r="I4" s="2"/>
      <c r="J4" s="2"/>
    </row>
    <row r="5" spans="1:10" x14ac:dyDescent="0.25">
      <c r="A5" s="1"/>
      <c r="B5" s="1"/>
      <c r="C5" s="2"/>
      <c r="D5" s="5" t="e">
        <f>#REF!*D4</f>
        <v>#REF!</v>
      </c>
      <c r="E5" s="5" t="e">
        <f>#REF!*E4</f>
        <v>#REF!</v>
      </c>
      <c r="F5" s="5" t="e">
        <f>#REF!*F4</f>
        <v>#REF!</v>
      </c>
      <c r="G5" s="5" t="e">
        <f>#REF!*G4</f>
        <v>#REF!</v>
      </c>
      <c r="H5" s="2"/>
      <c r="I5" s="2"/>
      <c r="J5" s="2"/>
    </row>
    <row r="6" spans="1:10" x14ac:dyDescent="0.25">
      <c r="A6" s="1"/>
      <c r="B6" s="1"/>
      <c r="C6" s="2"/>
      <c r="E6" s="2"/>
      <c r="F6" s="2"/>
      <c r="H6" s="2"/>
      <c r="I6" s="2"/>
      <c r="J6" s="2"/>
    </row>
    <row r="7" spans="1:10" x14ac:dyDescent="0.25">
      <c r="A7" s="1"/>
      <c r="B7" s="1"/>
    </row>
    <row r="8" spans="1:10" x14ac:dyDescent="0.25">
      <c r="A8" s="1"/>
      <c r="B8" s="1"/>
    </row>
    <row r="9" spans="1:10" x14ac:dyDescent="0.25">
      <c r="A9" s="1"/>
      <c r="B9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ustomSheetViews>
    <customSheetView guid="{D1B246EB-741C-4FEF-A17E-16551667C478}" state="hidden">
      <pageMargins left="0.7" right="0.7" top="0.75" bottom="0.75" header="0" footer="0"/>
      <pageSetup orientation="landscape"/>
    </customSheetView>
  </customSheetView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Simulateur Tarifs 2025</vt:lpstr>
      <vt:lpstr>g</vt:lpstr>
      <vt:lpstr>TARIFS</vt:lpstr>
      <vt:lpstr>TRANCHES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Merceron</dc:creator>
  <cp:lastModifiedBy>Melanie Merceron</cp:lastModifiedBy>
  <cp:lastPrinted>2025-01-24T12:56:22Z</cp:lastPrinted>
  <dcterms:created xsi:type="dcterms:W3CDTF">2025-01-24T09:51:45Z</dcterms:created>
  <dcterms:modified xsi:type="dcterms:W3CDTF">2025-01-24T14:13:07Z</dcterms:modified>
</cp:coreProperties>
</file>