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CCCE-FIC\Commun_CCCE\Estuaire Sillon\18_Communication\COM WEB ET RS\1- SITE WEB ESTUAIRE ET SILLON\ENQUETES - FORMULAIRES - SONDAGES\Enfance-jeunesse\"/>
    </mc:Choice>
  </mc:AlternateContent>
  <xr:revisionPtr revIDLastSave="0" documentId="13_ncr:1_{28BFF90E-65B1-41E3-B92B-1651C87A97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mulateur" sheetId="1" r:id="rId1"/>
    <sheet name="Feuille 2" sheetId="2" r:id="rId2"/>
    <sheet name="g" sheetId="3" state="hidden" r:id="rId3"/>
  </sheets>
  <definedNames>
    <definedName name="TARIFS">g!$B$1:$B$9</definedName>
    <definedName name="TRANCHES">g!$A$1:$A$9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G5" i="3"/>
  <c r="F5" i="3"/>
  <c r="E5" i="3"/>
  <c r="D5" i="3"/>
  <c r="E24" i="2"/>
  <c r="E9" i="2"/>
  <c r="D9" i="2"/>
  <c r="E11" i="2" s="1"/>
  <c r="D3" i="2"/>
  <c r="D4" i="2" s="1"/>
  <c r="D5" i="2" s="1"/>
  <c r="A3" i="2"/>
  <c r="D23" i="1"/>
  <c r="B16" i="1"/>
  <c r="B15" i="1"/>
  <c r="B14" i="1"/>
  <c r="B11" i="1"/>
  <c r="D11" i="2" l="1"/>
  <c r="B10" i="1"/>
</calcChain>
</file>

<file path=xl/sharedStrings.xml><?xml version="1.0" encoding="utf-8"?>
<sst xmlns="http://schemas.openxmlformats.org/spreadsheetml/2006/main" count="34" uniqueCount="34">
  <si>
    <t xml:space="preserve">SAISISSEZ VOTRE QUOTIENT FAMILIAL CAF/MSA : </t>
  </si>
  <si>
    <t>Accueil périscolaire</t>
  </si>
  <si>
    <t>Tarif à l'heure</t>
  </si>
  <si>
    <t>Soit pour chaque quart d'heure facturé</t>
  </si>
  <si>
    <t>Exemple de facturation pour un accueil qui a duré 1h45mn (tarif horaire x 1,75)</t>
  </si>
  <si>
    <t>Accueil de loisirs Mercredi et vacances scolaires</t>
  </si>
  <si>
    <t>Journée avec repas</t>
  </si>
  <si>
    <t>Demi-journée avec repas</t>
  </si>
  <si>
    <t>Demi-journée sans repas</t>
  </si>
  <si>
    <t xml:space="preserve">* Si vous n'avez pas de Quotient Familial CAF/MSA, additionnez sur les feuilles d'imposition du foyer la ligne de vos salaires et assimilés (avant l'abattement des 10%) que vous divisez par 12 auxquelles vous ajoutez  vos prestations mensuelles et divisez par le nombre de part défini par la CAF/MSA. Pour rappel, le calcul du nombre de part est le suivant : </t>
  </si>
  <si>
    <t>Couple ou personne isolée : 2 parts</t>
  </si>
  <si>
    <t xml:space="preserve">Ex : </t>
  </si>
  <si>
    <t>2 parents avec 2 enfants</t>
  </si>
  <si>
    <t>pour le 1er enfant à charge : 0,5 part</t>
  </si>
  <si>
    <t>1er parent :</t>
  </si>
  <si>
    <t>pour le 2ème enfant à charge : 0,5 part</t>
  </si>
  <si>
    <t xml:space="preserve">2ème parent : </t>
  </si>
  <si>
    <t>pour le 3ème enfant à charge : 1 part</t>
  </si>
  <si>
    <t>Total revenus</t>
  </si>
  <si>
    <t>Au-delà du 3ème enfant, ajouter 0,5 part par enfant</t>
  </si>
  <si>
    <t xml:space="preserve"> =</t>
  </si>
  <si>
    <t>Prestations familiales</t>
  </si>
  <si>
    <t>Total revenus + prestations</t>
  </si>
  <si>
    <t>QF CAF</t>
  </si>
  <si>
    <t>aps</t>
  </si>
  <si>
    <t>ALSHJR</t>
  </si>
  <si>
    <t>alshDJAR</t>
  </si>
  <si>
    <t>alshDJSR</t>
  </si>
  <si>
    <t>plancher</t>
  </si>
  <si>
    <t>plafond</t>
  </si>
  <si>
    <t>tx effort</t>
  </si>
  <si>
    <t xml:space="preserve">                       SIMULATEUR DE TARIF PÉRISCOLAIRE ET ALSH</t>
  </si>
  <si>
    <t xml:space="preserve">                      Nouveaux tarifs applicables au 1er septembre 2024</t>
  </si>
  <si>
    <r>
      <t xml:space="preserve">Ce simulateur vous permet de connaître le tarif unitaire qui vous sera appliqué en fonction de votre quotient familial CAF*.
Pour cela, il vous suffit de renseigner votre quotient familial* dans le carré jaune.
</t>
    </r>
    <r>
      <rPr>
        <i/>
        <sz val="12"/>
        <color theme="1"/>
        <rFont val="Arial"/>
        <family val="2"/>
      </rPr>
      <t>Attention, pour les familles déjà utilisatrices au 1er janvier, c'est le quotient familial du mois de décembre 2024 qui est pris en compte pour toute l'année 2025.</t>
    </r>
    <r>
      <rPr>
        <sz val="12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</si>
</sst>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_(* #,##0.00_)\ [$€-1]_);\(#,##0.00\)\ [$€-1]_);_(* &quot;-&quot;??_)\ [$€-1]_);_(@"/>
    <numFmt numFmtId="165" formatCode="#,##0\ &quot;€&quot;"/>
    <numFmt numFmtId="166" formatCode="#,##0.0000"/>
  </numFmts>
  <fonts count="18" x14ac:knownFonts="1">
    <font>
      <sz val="11"/>
      <color theme="1"/>
      <name val="Calibri"/>
      <scheme val="minor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4"/>
      <color rgb="FF6AA84F"/>
      <name val="Arial"/>
      <family val="2"/>
    </font>
    <font>
      <b/>
      <sz val="11"/>
      <color rgb="FFFF00FF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38761D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164" fontId="8" fillId="5" borderId="0" xfId="0" applyNumberFormat="1" applyFont="1" applyFill="1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6" fontId="3" fillId="0" borderId="7" xfId="0" applyNumberFormat="1" applyFont="1" applyBorder="1" applyAlignment="1" applyProtection="1">
      <alignment horizontal="center"/>
      <protection locked="0"/>
    </xf>
    <xf numFmtId="6" fontId="3" fillId="0" borderId="8" xfId="0" applyNumberFormat="1" applyFont="1" applyBorder="1" applyAlignment="1" applyProtection="1">
      <alignment horizontal="center"/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6" fontId="3" fillId="0" borderId="10" xfId="0" applyNumberFormat="1" applyFont="1" applyBorder="1" applyAlignment="1" applyProtection="1">
      <alignment horizontal="center"/>
      <protection locked="0"/>
    </xf>
    <xf numFmtId="6" fontId="12" fillId="3" borderId="13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00174" cy="7715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00174" cy="771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workbookViewId="0">
      <selection activeCell="D26" sqref="D26"/>
    </sheetView>
  </sheetViews>
  <sheetFormatPr baseColWidth="10" defaultColWidth="14.42578125" defaultRowHeight="15" customHeight="1" x14ac:dyDescent="0.25"/>
  <cols>
    <col min="1" max="1" width="87.5703125" customWidth="1"/>
    <col min="2" max="3" width="10.7109375" customWidth="1"/>
    <col min="4" max="4" width="11.140625" customWidth="1"/>
    <col min="5" max="26" width="10.7109375" customWidth="1"/>
  </cols>
  <sheetData>
    <row r="1" spans="1:26" ht="18" x14ac:dyDescent="0.25">
      <c r="A1" s="34" t="s">
        <v>31</v>
      </c>
      <c r="B1" s="34"/>
      <c r="C1" s="34"/>
      <c r="D1" s="3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34" t="s">
        <v>32</v>
      </c>
      <c r="B2" s="34"/>
      <c r="C2" s="34"/>
      <c r="D2" s="3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 x14ac:dyDescent="0.25">
      <c r="A3" s="25"/>
      <c r="B3" s="25"/>
      <c r="C3" s="25"/>
      <c r="D3" s="2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89.25" customHeight="1" x14ac:dyDescent="0.25">
      <c r="A4" s="35" t="s">
        <v>33</v>
      </c>
      <c r="B4" s="36"/>
      <c r="C4" s="36"/>
      <c r="D4" s="3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" customHeight="1" x14ac:dyDescent="0.25">
      <c r="A5" s="27" t="s">
        <v>0</v>
      </c>
      <c r="B5" s="10">
        <v>1204</v>
      </c>
      <c r="C5" s="1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2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/>
      <c r="B7" s="9"/>
      <c r="C7" s="9"/>
      <c r="D7" s="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22" t="s">
        <v>1</v>
      </c>
      <c r="B8" s="9"/>
      <c r="C8" s="9"/>
      <c r="D8" s="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25">
      <c r="A9" s="23" t="s">
        <v>2</v>
      </c>
      <c r="B9" s="13">
        <f>IF(B5*g!D4&lt;g!D2,g!D2,IF(B5*g!D4&gt;g!D3,g!D3,B5*g!D4))</f>
        <v>2.7692000000000001</v>
      </c>
      <c r="C9" s="9"/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23" t="s">
        <v>3</v>
      </c>
      <c r="B10" s="13">
        <f>B9/4</f>
        <v>0.69230000000000003</v>
      </c>
      <c r="C10" s="9"/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24" t="s">
        <v>4</v>
      </c>
      <c r="B11" s="13">
        <f>B9*1.75</f>
        <v>4.8460999999999999</v>
      </c>
      <c r="C11" s="9"/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 x14ac:dyDescent="0.25">
      <c r="A12" s="23"/>
      <c r="B12" s="13"/>
      <c r="C12" s="9"/>
      <c r="D12" s="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2" t="s">
        <v>5</v>
      </c>
      <c r="B13" s="13"/>
      <c r="C13" s="9"/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23" t="s">
        <v>6</v>
      </c>
      <c r="B14" s="14">
        <f>IF(B5*g!E4&lt;g!E2,g!E2,IF(B5*g!E4&gt;g!E3,g!E3,B5*g!E4))</f>
        <v>16.254000000000001</v>
      </c>
      <c r="C14" s="9"/>
      <c r="D14" s="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23" t="s">
        <v>7</v>
      </c>
      <c r="B15" s="14">
        <f>IF(B5*g!F4&lt;g!F2,g!F2,IF(B5*g!F4&gt;g!F3,g!F3,B5*g!F4))</f>
        <v>10.835999999999999</v>
      </c>
      <c r="C15" s="9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3" t="s">
        <v>8</v>
      </c>
      <c r="B16" s="14">
        <f>IF(B5*g!G4&lt;g!G2,g!G2,IF(B5*g!G4&gt;g!G3,g!G3,B5*g!G4))</f>
        <v>8.1270000000000007</v>
      </c>
      <c r="C16" s="9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 x14ac:dyDescent="0.25">
      <c r="A17" s="25"/>
      <c r="B17" s="9"/>
      <c r="C17" s="9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6.25" customHeight="1" x14ac:dyDescent="0.25">
      <c r="A18" s="37" t="s">
        <v>9</v>
      </c>
      <c r="B18" s="36"/>
      <c r="C18" s="36"/>
      <c r="D18" s="3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9"/>
      <c r="B19" s="15"/>
      <c r="C19" s="15"/>
      <c r="D19" s="1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26" t="s">
        <v>10</v>
      </c>
      <c r="B20" s="28" t="s">
        <v>11</v>
      </c>
      <c r="C20" s="29" t="s">
        <v>12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26" t="s">
        <v>13</v>
      </c>
      <c r="B21" s="30" t="s">
        <v>14</v>
      </c>
      <c r="C21" s="25"/>
      <c r="D21" s="17">
        <v>20000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26" t="s">
        <v>15</v>
      </c>
      <c r="B22" s="30" t="s">
        <v>16</v>
      </c>
      <c r="C22" s="25"/>
      <c r="D22" s="18">
        <v>15000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26" t="s">
        <v>17</v>
      </c>
      <c r="B23" s="30"/>
      <c r="C23" s="31" t="s">
        <v>18</v>
      </c>
      <c r="D23" s="17">
        <f>SUM(D21:D22)</f>
        <v>35000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6" t="s">
        <v>19</v>
      </c>
      <c r="B24" s="30"/>
      <c r="C24" s="25" t="s">
        <v>20</v>
      </c>
      <c r="D24" s="19">
        <v>2916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9"/>
      <c r="B25" s="30" t="s">
        <v>21</v>
      </c>
      <c r="C25" s="25"/>
      <c r="D25" s="20">
        <v>129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9"/>
      <c r="B26" s="30"/>
      <c r="C26" s="31" t="s">
        <v>22</v>
      </c>
      <c r="D26" s="17">
        <v>3045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9"/>
      <c r="B27" s="32"/>
      <c r="C27" s="33" t="s">
        <v>23</v>
      </c>
      <c r="D27" s="21">
        <v>1015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sheetProtection sheet="1" objects="1" scenarios="1" selectLockedCells="1"/>
  <mergeCells count="4">
    <mergeCell ref="A1:D1"/>
    <mergeCell ref="A2:D2"/>
    <mergeCell ref="A4:D4"/>
    <mergeCell ref="A18:D18"/>
  </mergeCells>
  <printOptions horizontalCentered="1"/>
  <pageMargins left="0.23622047244094491" right="0.23622047244094491" top="0.23622047244094491" bottom="0.11811023622047245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24"/>
  <sheetViews>
    <sheetView workbookViewId="0"/>
  </sheetViews>
  <sheetFormatPr baseColWidth="10" defaultColWidth="14.42578125" defaultRowHeight="15" customHeight="1" x14ac:dyDescent="0.25"/>
  <sheetData>
    <row r="1" spans="1:5" x14ac:dyDescent="0.25">
      <c r="A1" s="2">
        <v>22359</v>
      </c>
      <c r="C1" s="2">
        <v>2.5</v>
      </c>
      <c r="D1" s="2">
        <v>18000</v>
      </c>
    </row>
    <row r="2" spans="1:5" x14ac:dyDescent="0.25">
      <c r="A2" s="2">
        <v>2468</v>
      </c>
      <c r="D2" s="2">
        <v>19000</v>
      </c>
    </row>
    <row r="3" spans="1:5" x14ac:dyDescent="0.25">
      <c r="A3" s="2">
        <f>A1+A2</f>
        <v>24827</v>
      </c>
      <c r="D3" s="2">
        <f>D1+D2</f>
        <v>37000</v>
      </c>
    </row>
    <row r="4" spans="1:5" x14ac:dyDescent="0.25">
      <c r="D4" s="3">
        <f>D3/12</f>
        <v>3083.3333333333335</v>
      </c>
    </row>
    <row r="5" spans="1:5" x14ac:dyDescent="0.25">
      <c r="D5" s="2">
        <f>D4/C1</f>
        <v>1233.3333333333335</v>
      </c>
    </row>
    <row r="9" spans="1:5" x14ac:dyDescent="0.25">
      <c r="D9" s="2">
        <f>4.96*32</f>
        <v>158.72</v>
      </c>
      <c r="E9" s="2">
        <f>16*5.5</f>
        <v>88</v>
      </c>
    </row>
    <row r="11" spans="1:5" x14ac:dyDescent="0.25">
      <c r="D11" s="2">
        <f>D9*0.3</f>
        <v>47.616</v>
      </c>
      <c r="E11" s="2">
        <f>D9-E9</f>
        <v>70.72</v>
      </c>
    </row>
    <row r="24" spans="5:5" x14ac:dyDescent="0.25">
      <c r="E24" s="2">
        <f>17*3*5</f>
        <v>255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8" max="26" width="10.7109375" customWidth="1"/>
  </cols>
  <sheetData>
    <row r="1" spans="1:10" x14ac:dyDescent="0.25">
      <c r="A1" s="4"/>
      <c r="B1" s="4"/>
      <c r="C1" s="5"/>
      <c r="D1" s="5" t="s">
        <v>24</v>
      </c>
      <c r="E1" s="5" t="s">
        <v>25</v>
      </c>
      <c r="F1" s="5" t="s">
        <v>26</v>
      </c>
      <c r="G1" s="5" t="s">
        <v>27</v>
      </c>
      <c r="H1" s="5"/>
      <c r="I1" s="5"/>
      <c r="J1" s="5"/>
    </row>
    <row r="2" spans="1:10" x14ac:dyDescent="0.25">
      <c r="A2" s="4"/>
      <c r="B2" s="4"/>
      <c r="C2" s="5" t="s">
        <v>28</v>
      </c>
      <c r="D2" s="5">
        <v>1.04</v>
      </c>
      <c r="E2" s="5">
        <v>7.08</v>
      </c>
      <c r="F2" s="5">
        <v>5.5</v>
      </c>
      <c r="G2" s="5">
        <v>2.5</v>
      </c>
      <c r="H2" s="5"/>
      <c r="I2" s="5"/>
      <c r="J2" s="5"/>
    </row>
    <row r="3" spans="1:10" x14ac:dyDescent="0.25">
      <c r="A3" s="4"/>
      <c r="B3" s="4"/>
      <c r="C3" s="5" t="s">
        <v>29</v>
      </c>
      <c r="D3" s="6">
        <v>4</v>
      </c>
      <c r="E3" s="5">
        <v>24</v>
      </c>
      <c r="F3" s="5">
        <v>14.5</v>
      </c>
      <c r="G3" s="5">
        <v>11</v>
      </c>
      <c r="H3" s="5"/>
      <c r="I3" s="5"/>
      <c r="J3" s="5"/>
    </row>
    <row r="4" spans="1:10" x14ac:dyDescent="0.25">
      <c r="A4" s="4"/>
      <c r="B4" s="4"/>
      <c r="C4" s="5" t="s">
        <v>30</v>
      </c>
      <c r="D4" s="7">
        <v>2.3E-3</v>
      </c>
      <c r="E4" s="5">
        <v>1.35E-2</v>
      </c>
      <c r="F4" s="5">
        <v>8.9999999999999993E-3</v>
      </c>
      <c r="G4" s="5">
        <v>6.7499999999999999E-3</v>
      </c>
      <c r="H4" s="5"/>
      <c r="I4" s="5"/>
      <c r="J4" s="5"/>
    </row>
    <row r="5" spans="1:10" x14ac:dyDescent="0.25">
      <c r="A5" s="4"/>
      <c r="B5" s="4"/>
      <c r="C5" s="5"/>
      <c r="D5" s="8">
        <f>Simulateur!B5*D4</f>
        <v>2.7692000000000001</v>
      </c>
      <c r="E5" s="8">
        <f>Simulateur!B5*E4</f>
        <v>16.254000000000001</v>
      </c>
      <c r="F5" s="8">
        <f>Simulateur!B5*F4</f>
        <v>10.835999999999999</v>
      </c>
      <c r="G5" s="8">
        <f>Simulateur!B5*G4</f>
        <v>8.1270000000000007</v>
      </c>
      <c r="H5" s="5"/>
      <c r="I5" s="5"/>
      <c r="J5" s="5"/>
    </row>
    <row r="6" spans="1:10" x14ac:dyDescent="0.25">
      <c r="A6" s="4"/>
      <c r="B6" s="4"/>
      <c r="C6" s="5"/>
      <c r="E6" s="5"/>
      <c r="F6" s="5"/>
      <c r="H6" s="5"/>
      <c r="I6" s="5"/>
      <c r="J6" s="5"/>
    </row>
    <row r="7" spans="1:10" x14ac:dyDescent="0.25">
      <c r="A7" s="4"/>
      <c r="B7" s="4"/>
    </row>
    <row r="8" spans="1:10" x14ac:dyDescent="0.25">
      <c r="A8" s="4"/>
      <c r="B8" s="4"/>
    </row>
    <row r="9" spans="1:10" x14ac:dyDescent="0.25">
      <c r="A9" s="4"/>
      <c r="B9" s="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Simulateur</vt:lpstr>
      <vt:lpstr>Feuille 2</vt:lpstr>
      <vt:lpstr>g</vt:lpstr>
      <vt:lpstr>TARIFS</vt:lpstr>
      <vt:lpstr>TRANCHES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BOULLARD</dc:creator>
  <cp:lastModifiedBy>Isabelle BOULLARD</cp:lastModifiedBy>
  <cp:lastPrinted>2025-01-16T13:22:41Z</cp:lastPrinted>
  <dcterms:created xsi:type="dcterms:W3CDTF">2025-01-16T13:17:50Z</dcterms:created>
  <dcterms:modified xsi:type="dcterms:W3CDTF">2025-01-16T13:40:45Z</dcterms:modified>
</cp:coreProperties>
</file>